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30" windowHeight="6120"/>
  </bookViews>
  <sheets>
    <sheet name="問題" sheetId="1" r:id="rId1"/>
    <sheet name="解答" sheetId="2" r:id="rId2"/>
  </sheets>
  <calcPr calcId="152511"/>
</workbook>
</file>

<file path=xl/calcChain.xml><?xml version="1.0" encoding="utf-8"?>
<calcChain xmlns="http://schemas.openxmlformats.org/spreadsheetml/2006/main">
  <c r="C27" i="2" l="1"/>
  <c r="C21" i="2"/>
  <c r="K7" i="2"/>
  <c r="I7" i="2"/>
  <c r="F7" i="2"/>
  <c r="F11" i="2" s="1"/>
  <c r="M16" i="2"/>
  <c r="L17" i="2" s="1"/>
  <c r="K17" i="2" s="1"/>
  <c r="L12" i="2"/>
  <c r="M12" i="2"/>
  <c r="H12" i="2"/>
  <c r="C11" i="2"/>
  <c r="C10" i="2"/>
  <c r="C9" i="2"/>
  <c r="C8" i="2"/>
  <c r="K12" i="1"/>
  <c r="K17" i="1" s="1"/>
  <c r="K19" i="1" s="1"/>
  <c r="K6" i="1"/>
  <c r="F15" i="1"/>
  <c r="G15" i="1"/>
  <c r="D15" i="1"/>
  <c r="C15" i="1"/>
  <c r="C12" i="2" l="1"/>
  <c r="C16" i="2" s="1"/>
  <c r="C29" i="2" s="1"/>
</calcChain>
</file>

<file path=xl/sharedStrings.xml><?xml version="1.0" encoding="utf-8"?>
<sst xmlns="http://schemas.openxmlformats.org/spreadsheetml/2006/main" count="102" uniqueCount="85">
  <si>
    <t>科目</t>
    <rPh sb="0" eb="2">
      <t>カモク</t>
    </rPh>
    <phoneticPr fontId="2"/>
  </si>
  <si>
    <t>前期</t>
    <rPh sb="0" eb="2">
      <t>ゼンキ</t>
    </rPh>
    <phoneticPr fontId="2"/>
  </si>
  <si>
    <t>当期</t>
    <rPh sb="0" eb="2">
      <t>トウキ</t>
    </rPh>
    <phoneticPr fontId="2"/>
  </si>
  <si>
    <t>現金及び現金同等物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phoneticPr fontId="2"/>
  </si>
  <si>
    <t>比較貸借対照表　　（単位：千円）</t>
    <rPh sb="0" eb="2">
      <t>ヒカク</t>
    </rPh>
    <rPh sb="2" eb="4">
      <t>タイシャク</t>
    </rPh>
    <rPh sb="4" eb="6">
      <t>タイショウ</t>
    </rPh>
    <rPh sb="6" eb="7">
      <t>ヒョウ</t>
    </rPh>
    <rPh sb="10" eb="12">
      <t>タンイ</t>
    </rPh>
    <rPh sb="13" eb="15">
      <t>センエン</t>
    </rPh>
    <phoneticPr fontId="2"/>
  </si>
  <si>
    <t>売上債権</t>
    <rPh sb="0" eb="2">
      <t>ウリアゲ</t>
    </rPh>
    <rPh sb="2" eb="4">
      <t>サイケン</t>
    </rPh>
    <phoneticPr fontId="2"/>
  </si>
  <si>
    <t>貸倒引当金</t>
    <rPh sb="0" eb="2">
      <t>カシダオレ</t>
    </rPh>
    <rPh sb="2" eb="4">
      <t>ヒキアテ</t>
    </rPh>
    <rPh sb="4" eb="5">
      <t>キン</t>
    </rPh>
    <phoneticPr fontId="2"/>
  </si>
  <si>
    <t>商品</t>
    <rPh sb="0" eb="2">
      <t>ショウヒン</t>
    </rPh>
    <phoneticPr fontId="2"/>
  </si>
  <si>
    <t>前払費用</t>
    <rPh sb="0" eb="2">
      <t>マエバラ</t>
    </rPh>
    <rPh sb="2" eb="4">
      <t>ヒヨウ</t>
    </rPh>
    <phoneticPr fontId="2"/>
  </si>
  <si>
    <t>未収収益</t>
    <rPh sb="0" eb="2">
      <t>ミシュウ</t>
    </rPh>
    <rPh sb="2" eb="4">
      <t>シュウエキ</t>
    </rPh>
    <phoneticPr fontId="2"/>
  </si>
  <si>
    <t>前払金</t>
    <rPh sb="0" eb="2">
      <t>マエバラ</t>
    </rPh>
    <rPh sb="2" eb="3">
      <t>キン</t>
    </rPh>
    <phoneticPr fontId="2"/>
  </si>
  <si>
    <t>建物</t>
    <rPh sb="0" eb="2">
      <t>タテモノ</t>
    </rPh>
    <phoneticPr fontId="2"/>
  </si>
  <si>
    <t>投資有価証券</t>
    <rPh sb="0" eb="2">
      <t>トウシ</t>
    </rPh>
    <rPh sb="2" eb="4">
      <t>ユウカ</t>
    </rPh>
    <rPh sb="4" eb="6">
      <t>ショウケン</t>
    </rPh>
    <phoneticPr fontId="2"/>
  </si>
  <si>
    <t>買入債務</t>
    <rPh sb="0" eb="2">
      <t>カイイレ</t>
    </rPh>
    <rPh sb="2" eb="4">
      <t>サイム</t>
    </rPh>
    <phoneticPr fontId="2"/>
  </si>
  <si>
    <t>未払費用</t>
    <rPh sb="0" eb="2">
      <t>ミバラ</t>
    </rPh>
    <rPh sb="2" eb="4">
      <t>ヒヨウ</t>
    </rPh>
    <phoneticPr fontId="2"/>
  </si>
  <si>
    <t>未払法人税等</t>
    <rPh sb="0" eb="2">
      <t>ミバラ</t>
    </rPh>
    <rPh sb="2" eb="6">
      <t>ホウジンゼイトウ</t>
    </rPh>
    <phoneticPr fontId="2"/>
  </si>
  <si>
    <t>前受収益</t>
    <rPh sb="0" eb="2">
      <t>マエウ</t>
    </rPh>
    <rPh sb="2" eb="4">
      <t>シュウエキ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</si>
  <si>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</si>
  <si>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資本金</t>
    <rPh sb="0" eb="3">
      <t>シホンキン</t>
    </rPh>
    <phoneticPr fontId="2"/>
  </si>
  <si>
    <t>利益準備金</t>
    <rPh sb="0" eb="2">
      <t>リエキ</t>
    </rPh>
    <rPh sb="2" eb="5">
      <t>ジュンビキン</t>
    </rPh>
    <phoneticPr fontId="2"/>
  </si>
  <si>
    <t>任意積立金</t>
    <rPh sb="0" eb="2">
      <t>ニンイ</t>
    </rPh>
    <rPh sb="2" eb="4">
      <t>ツミタテ</t>
    </rPh>
    <rPh sb="4" eb="5">
      <t>キン</t>
    </rPh>
    <phoneticPr fontId="2"/>
  </si>
  <si>
    <t>資産合計</t>
    <rPh sb="0" eb="2">
      <t>シサン</t>
    </rPh>
    <rPh sb="2" eb="4">
      <t>ゴウケイ</t>
    </rPh>
    <phoneticPr fontId="2"/>
  </si>
  <si>
    <t>負債・純資産合計</t>
    <rPh sb="0" eb="2">
      <t>フサイ</t>
    </rPh>
    <rPh sb="3" eb="6">
      <t>ジュンシサン</t>
    </rPh>
    <rPh sb="6" eb="8">
      <t>ゴウケイ</t>
    </rPh>
    <phoneticPr fontId="2"/>
  </si>
  <si>
    <t>繰越利益剰余金</t>
    <phoneticPr fontId="2"/>
  </si>
  <si>
    <t>資本準備金</t>
    <rPh sb="0" eb="2">
      <t>シホン</t>
    </rPh>
    <rPh sb="2" eb="5">
      <t>ジュンビキン</t>
    </rPh>
    <phoneticPr fontId="2"/>
  </si>
  <si>
    <t>売上高</t>
    <rPh sb="0" eb="2">
      <t>ウリアゲ</t>
    </rPh>
    <rPh sb="2" eb="3">
      <t>ダカ</t>
    </rPh>
    <phoneticPr fontId="2"/>
  </si>
  <si>
    <t>売上原価</t>
    <rPh sb="0" eb="2">
      <t>ウリアゲ</t>
    </rPh>
    <rPh sb="2" eb="4">
      <t>ゲンカ</t>
    </rPh>
    <phoneticPr fontId="2"/>
  </si>
  <si>
    <t>売上総利益</t>
    <rPh sb="0" eb="2">
      <t>ウリアゲ</t>
    </rPh>
    <rPh sb="2" eb="5">
      <t>ソウリエキ</t>
    </rPh>
    <phoneticPr fontId="2"/>
  </si>
  <si>
    <t>販管費</t>
    <rPh sb="0" eb="1">
      <t>ハン</t>
    </rPh>
    <rPh sb="1" eb="2">
      <t>カン</t>
    </rPh>
    <rPh sb="2" eb="3">
      <t>ヒ</t>
    </rPh>
    <phoneticPr fontId="2"/>
  </si>
  <si>
    <t>給与</t>
    <rPh sb="0" eb="2">
      <t>キュウヨ</t>
    </rPh>
    <phoneticPr fontId="2"/>
  </si>
  <si>
    <t>減価償却費</t>
    <rPh sb="0" eb="5">
      <t>ゲンカショウキャクヒ</t>
    </rPh>
    <phoneticPr fontId="2"/>
  </si>
  <si>
    <t>その他営業費</t>
    <rPh sb="2" eb="3">
      <t>タ</t>
    </rPh>
    <rPh sb="3" eb="5">
      <t>エイギョウ</t>
    </rPh>
    <rPh sb="5" eb="6">
      <t>ヒ</t>
    </rPh>
    <phoneticPr fontId="2"/>
  </si>
  <si>
    <t>営業利益</t>
    <rPh sb="0" eb="2">
      <t>エイギョウ</t>
    </rPh>
    <rPh sb="2" eb="4">
      <t>リエキ</t>
    </rPh>
    <phoneticPr fontId="2"/>
  </si>
  <si>
    <t>営業外収益</t>
    <rPh sb="0" eb="2">
      <t>エイギョウ</t>
    </rPh>
    <rPh sb="2" eb="3">
      <t>ガイ</t>
    </rPh>
    <rPh sb="3" eb="5">
      <t>シュウエキ</t>
    </rPh>
    <phoneticPr fontId="2"/>
  </si>
  <si>
    <t>営業外費用</t>
    <rPh sb="0" eb="3">
      <t>エイギョウガイ</t>
    </rPh>
    <rPh sb="3" eb="5">
      <t>ヒヨウ</t>
    </rPh>
    <phoneticPr fontId="2"/>
  </si>
  <si>
    <t>受取利息・配当金</t>
    <rPh sb="0" eb="2">
      <t>ウケトリ</t>
    </rPh>
    <rPh sb="2" eb="4">
      <t>リソク</t>
    </rPh>
    <rPh sb="5" eb="8">
      <t>ハイトウキン</t>
    </rPh>
    <phoneticPr fontId="2"/>
  </si>
  <si>
    <t>支払利息</t>
    <rPh sb="0" eb="2">
      <t>シハライ</t>
    </rPh>
    <rPh sb="2" eb="4">
      <t>リソク</t>
    </rPh>
    <phoneticPr fontId="2"/>
  </si>
  <si>
    <t>税引前当期純利益</t>
    <rPh sb="0" eb="1">
      <t>ゼイ</t>
    </rPh>
    <rPh sb="1" eb="2">
      <t>ヒ</t>
    </rPh>
    <rPh sb="2" eb="3">
      <t>マエ</t>
    </rPh>
    <rPh sb="3" eb="5">
      <t>トウキ</t>
    </rPh>
    <rPh sb="5" eb="8">
      <t>ジュンリエキ</t>
    </rPh>
    <phoneticPr fontId="2"/>
  </si>
  <si>
    <t>法人税等</t>
    <rPh sb="0" eb="4">
      <t>ホウジンゼイトウ</t>
    </rPh>
    <phoneticPr fontId="2"/>
  </si>
  <si>
    <t>当期純利益</t>
    <rPh sb="0" eb="2">
      <t>トウキ</t>
    </rPh>
    <rPh sb="2" eb="5">
      <t>ジュンリエキ</t>
    </rPh>
    <phoneticPr fontId="2"/>
  </si>
  <si>
    <t>税引前当期純利益</t>
    <rPh sb="0" eb="2">
      <t>ゼイビキ</t>
    </rPh>
    <rPh sb="2" eb="3">
      <t>マエ</t>
    </rPh>
    <rPh sb="3" eb="5">
      <t>トウキ</t>
    </rPh>
    <rPh sb="5" eb="8">
      <t>ジュンリエキ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</si>
  <si>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</si>
  <si>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貸倒引当金繰入</t>
    <rPh sb="0" eb="2">
      <t>カシダオレ</t>
    </rPh>
    <rPh sb="2" eb="4">
      <t>ヒキアテ</t>
    </rPh>
    <rPh sb="4" eb="5">
      <t>キン</t>
    </rPh>
    <rPh sb="5" eb="7">
      <t>クリイレ</t>
    </rPh>
    <phoneticPr fontId="2"/>
  </si>
  <si>
    <t>貸倒引当金の増加額</t>
    <rPh sb="0" eb="2">
      <t>カシダオレ</t>
    </rPh>
    <rPh sb="2" eb="4">
      <t>ヒキアテ</t>
    </rPh>
    <rPh sb="4" eb="5">
      <t>キン</t>
    </rPh>
    <rPh sb="6" eb="8">
      <t>ゾウカ</t>
    </rPh>
    <rPh sb="8" eb="9">
      <t>ガク</t>
    </rPh>
    <phoneticPr fontId="2"/>
  </si>
  <si>
    <t>売上債権の増加額</t>
    <rPh sb="0" eb="2">
      <t>ウリアゲ</t>
    </rPh>
    <rPh sb="2" eb="4">
      <t>サイケン</t>
    </rPh>
    <rPh sb="5" eb="7">
      <t>ゾウカ</t>
    </rPh>
    <rPh sb="7" eb="8">
      <t>ガク</t>
    </rPh>
    <phoneticPr fontId="2"/>
  </si>
  <si>
    <t>棚卸資産の増加額</t>
    <rPh sb="0" eb="2">
      <t>タナオロシ</t>
    </rPh>
    <rPh sb="2" eb="4">
      <t>シサン</t>
    </rPh>
    <rPh sb="5" eb="7">
      <t>ゾウカ</t>
    </rPh>
    <rPh sb="7" eb="8">
      <t>ガク</t>
    </rPh>
    <phoneticPr fontId="2"/>
  </si>
  <si>
    <t>前払金の増加額</t>
    <rPh sb="0" eb="2">
      <t>マエバラ</t>
    </rPh>
    <rPh sb="2" eb="3">
      <t>キン</t>
    </rPh>
    <rPh sb="4" eb="6">
      <t>ゾウカ</t>
    </rPh>
    <rPh sb="6" eb="7">
      <t>ガク</t>
    </rPh>
    <phoneticPr fontId="2"/>
  </si>
  <si>
    <t>小計</t>
    <rPh sb="0" eb="2">
      <t>ショウケイ</t>
    </rPh>
    <phoneticPr fontId="2"/>
  </si>
  <si>
    <t>利息及び配当金の受取額</t>
    <rPh sb="0" eb="2">
      <t>リソク</t>
    </rPh>
    <rPh sb="2" eb="3">
      <t>オヨ</t>
    </rPh>
    <rPh sb="4" eb="7">
      <t>ハイトウキン</t>
    </rPh>
    <rPh sb="8" eb="10">
      <t>ウケトリ</t>
    </rPh>
    <rPh sb="10" eb="11">
      <t>ガク</t>
    </rPh>
    <phoneticPr fontId="2"/>
  </si>
  <si>
    <t>利息の支払額</t>
    <rPh sb="0" eb="2">
      <t>リソク</t>
    </rPh>
    <rPh sb="3" eb="5">
      <t>シハライ</t>
    </rPh>
    <rPh sb="5" eb="6">
      <t>ガク</t>
    </rPh>
    <phoneticPr fontId="2"/>
  </si>
  <si>
    <t>法人税等の支払額</t>
    <rPh sb="0" eb="3">
      <t>ホウジンゼイ</t>
    </rPh>
    <rPh sb="3" eb="4">
      <t>トウ</t>
    </rPh>
    <rPh sb="5" eb="7">
      <t>シハライ</t>
    </rPh>
    <rPh sb="7" eb="8">
      <t>ガク</t>
    </rPh>
    <phoneticPr fontId="2"/>
  </si>
  <si>
    <t>営業活動によるCF</t>
    <rPh sb="0" eb="2">
      <t>エイギョウ</t>
    </rPh>
    <rPh sb="2" eb="4">
      <t>カツドウ</t>
    </rPh>
    <phoneticPr fontId="2"/>
  </si>
  <si>
    <t>営業活動によるCF</t>
    <phoneticPr fontId="2"/>
  </si>
  <si>
    <t>営業収入</t>
    <rPh sb="0" eb="2">
      <t>エイギョウ</t>
    </rPh>
    <rPh sb="2" eb="4">
      <t>シュウニュウ</t>
    </rPh>
    <phoneticPr fontId="2"/>
  </si>
  <si>
    <t>商品の仕入れによる支出</t>
    <rPh sb="0" eb="2">
      <t>ショウヒン</t>
    </rPh>
    <rPh sb="3" eb="5">
      <t>シイ</t>
    </rPh>
    <rPh sb="9" eb="11">
      <t>シシュツ</t>
    </rPh>
    <phoneticPr fontId="2"/>
  </si>
  <si>
    <t>人件費の支出</t>
    <rPh sb="0" eb="3">
      <t>ジンケンヒ</t>
    </rPh>
    <rPh sb="4" eb="6">
      <t>シシュツ</t>
    </rPh>
    <phoneticPr fontId="2"/>
  </si>
  <si>
    <t>その他の営業支出</t>
    <rPh sb="2" eb="3">
      <t>タ</t>
    </rPh>
    <rPh sb="4" eb="6">
      <t>エイギョウ</t>
    </rPh>
    <rPh sb="6" eb="8">
      <t>シシュツ</t>
    </rPh>
    <phoneticPr fontId="2"/>
  </si>
  <si>
    <t>買入債務の減少額</t>
    <rPh sb="0" eb="2">
      <t>カイイレ</t>
    </rPh>
    <rPh sb="2" eb="4">
      <t>サイム</t>
    </rPh>
    <rPh sb="5" eb="7">
      <t>ゲンショウ</t>
    </rPh>
    <rPh sb="7" eb="8">
      <t>ガク</t>
    </rPh>
    <phoneticPr fontId="2"/>
  </si>
  <si>
    <t>利益準備金の積立金</t>
    <rPh sb="0" eb="2">
      <t>リエキ</t>
    </rPh>
    <rPh sb="2" eb="5">
      <t>ジュンビキン</t>
    </rPh>
    <rPh sb="6" eb="8">
      <t>ツミタテ</t>
    </rPh>
    <rPh sb="8" eb="9">
      <t>キン</t>
    </rPh>
    <phoneticPr fontId="2"/>
  </si>
  <si>
    <t>※注１　建物の売却、投資有価証券の新規購入、長期借入金の返済はないものとする。</t>
    <rPh sb="1" eb="2">
      <t>チュウ</t>
    </rPh>
    <rPh sb="4" eb="6">
      <t>タテモノ</t>
    </rPh>
    <rPh sb="7" eb="9">
      <t>バイキャク</t>
    </rPh>
    <rPh sb="10" eb="12">
      <t>トウシ</t>
    </rPh>
    <rPh sb="12" eb="14">
      <t>ユウカ</t>
    </rPh>
    <rPh sb="14" eb="16">
      <t>ショウケン</t>
    </rPh>
    <rPh sb="17" eb="19">
      <t>シンキ</t>
    </rPh>
    <rPh sb="19" eb="21">
      <t>コウニュウ</t>
    </rPh>
    <rPh sb="22" eb="24">
      <t>チョウキ</t>
    </rPh>
    <rPh sb="24" eb="26">
      <t>カリイレ</t>
    </rPh>
    <rPh sb="26" eb="27">
      <t>キン</t>
    </rPh>
    <rPh sb="28" eb="30">
      <t>ヘンサイ</t>
    </rPh>
    <phoneticPr fontId="2"/>
  </si>
  <si>
    <t>※注２　経過勘定は全て利息に関するものとする。</t>
    <rPh sb="1" eb="2">
      <t>チュウ</t>
    </rPh>
    <rPh sb="4" eb="6">
      <t>ケイカ</t>
    </rPh>
    <rPh sb="6" eb="8">
      <t>カンジョウ</t>
    </rPh>
    <rPh sb="9" eb="10">
      <t>スベ</t>
    </rPh>
    <rPh sb="11" eb="13">
      <t>リソク</t>
    </rPh>
    <rPh sb="14" eb="15">
      <t>カン</t>
    </rPh>
    <phoneticPr fontId="2"/>
  </si>
  <si>
    <t>配当金の支払額</t>
    <rPh sb="0" eb="3">
      <t>ハイトウキン</t>
    </rPh>
    <rPh sb="4" eb="6">
      <t>シハライ</t>
    </rPh>
    <rPh sb="6" eb="7">
      <t>ガク</t>
    </rPh>
    <phoneticPr fontId="2"/>
  </si>
  <si>
    <t>任意積立金の積立金</t>
    <rPh sb="0" eb="2">
      <t>ニンイ</t>
    </rPh>
    <rPh sb="2" eb="4">
      <t>ツミタテ</t>
    </rPh>
    <rPh sb="4" eb="5">
      <t>キン</t>
    </rPh>
    <phoneticPr fontId="2"/>
  </si>
  <si>
    <t>間接法</t>
    <rPh sb="0" eb="2">
      <t>カンセツ</t>
    </rPh>
    <rPh sb="2" eb="3">
      <t>ホウ</t>
    </rPh>
    <phoneticPr fontId="2"/>
  </si>
  <si>
    <t>直接法</t>
    <rPh sb="0" eb="3">
      <t>チョクセツホウ</t>
    </rPh>
    <phoneticPr fontId="2"/>
  </si>
  <si>
    <t>Ⅰ　営業活動によるCF</t>
    <rPh sb="2" eb="4">
      <t>エイギョウ</t>
    </rPh>
    <rPh sb="4" eb="6">
      <t>カツドウ</t>
    </rPh>
    <phoneticPr fontId="2"/>
  </si>
  <si>
    <t>Ⅱ　投資活動によるCF</t>
    <rPh sb="2" eb="4">
      <t>トウシ</t>
    </rPh>
    <rPh sb="4" eb="6">
      <t>カツドウ</t>
    </rPh>
    <phoneticPr fontId="2"/>
  </si>
  <si>
    <t>投資活動によるCF</t>
    <phoneticPr fontId="2"/>
  </si>
  <si>
    <t>Ⅲ　財務活動によるCF</t>
    <rPh sb="2" eb="4">
      <t>ザイム</t>
    </rPh>
    <rPh sb="4" eb="6">
      <t>カツドウ</t>
    </rPh>
    <phoneticPr fontId="2"/>
  </si>
  <si>
    <t>財務活動によるCF</t>
    <phoneticPr fontId="2"/>
  </si>
  <si>
    <t>有形固定資産の取得による支出</t>
    <rPh sb="0" eb="2">
      <t>ユウケイ</t>
    </rPh>
    <rPh sb="2" eb="4">
      <t>コテイ</t>
    </rPh>
    <rPh sb="4" eb="6">
      <t>シサン</t>
    </rPh>
    <rPh sb="7" eb="9">
      <t>シュトク</t>
    </rPh>
    <rPh sb="12" eb="14">
      <t>シシュツ</t>
    </rPh>
    <phoneticPr fontId="2"/>
  </si>
  <si>
    <t>投資有価証券の売却による収入</t>
    <rPh sb="0" eb="2">
      <t>トウシ</t>
    </rPh>
    <rPh sb="2" eb="4">
      <t>ユウカ</t>
    </rPh>
    <rPh sb="4" eb="6">
      <t>ショウケン</t>
    </rPh>
    <rPh sb="7" eb="9">
      <t>バイキャク</t>
    </rPh>
    <rPh sb="12" eb="14">
      <t>シュウニュウ</t>
    </rPh>
    <phoneticPr fontId="2"/>
  </si>
  <si>
    <t>Ⅳ　現金及び現金同等物の増減額</t>
    <rPh sb="2" eb="4">
      <t>ゲンキン</t>
    </rPh>
    <rPh sb="4" eb="5">
      <t>オヨ</t>
    </rPh>
    <rPh sb="6" eb="8">
      <t>ゲンキン</t>
    </rPh>
    <rPh sb="8" eb="10">
      <t>ドウトウ</t>
    </rPh>
    <rPh sb="10" eb="11">
      <t>ブツ</t>
    </rPh>
    <rPh sb="12" eb="15">
      <t>ゾウゲンガク</t>
    </rPh>
    <phoneticPr fontId="2"/>
  </si>
  <si>
    <t>Ⅴ　現金及び現金同等物の期首残高</t>
    <rPh sb="12" eb="14">
      <t>キシュ</t>
    </rPh>
    <rPh sb="14" eb="16">
      <t>ザンダカ</t>
    </rPh>
    <phoneticPr fontId="2"/>
  </si>
  <si>
    <t>Ⅵ　現金及び現金同等物の期末残高</t>
    <rPh sb="12" eb="14">
      <t>キマツ</t>
    </rPh>
    <rPh sb="14" eb="16">
      <t>ザンダカ</t>
    </rPh>
    <phoneticPr fontId="2"/>
  </si>
  <si>
    <t>有形固定資産</t>
    <rPh sb="0" eb="2">
      <t>ユウケイ</t>
    </rPh>
    <rPh sb="2" eb="4">
      <t>コテイ</t>
    </rPh>
    <rPh sb="4" eb="6">
      <t>シサン</t>
    </rPh>
    <phoneticPr fontId="2"/>
  </si>
  <si>
    <t>投資有価証券</t>
    <rPh sb="0" eb="2">
      <t>トウシ</t>
    </rPh>
    <rPh sb="2" eb="4">
      <t>ユウカ</t>
    </rPh>
    <rPh sb="4" eb="6">
      <t>ショウケン</t>
    </rPh>
    <phoneticPr fontId="2"/>
  </si>
  <si>
    <t>長期借入れによる収入</t>
    <rPh sb="0" eb="2">
      <t>チョウキ</t>
    </rPh>
    <rPh sb="2" eb="4">
      <t>カリイレ</t>
    </rPh>
    <rPh sb="8" eb="10">
      <t>シュウニュウ</t>
    </rPh>
    <phoneticPr fontId="2"/>
  </si>
  <si>
    <t>株式の発行による収入</t>
    <rPh sb="0" eb="2">
      <t>カブシキ</t>
    </rPh>
    <rPh sb="3" eb="5">
      <t>ハッコウ</t>
    </rPh>
    <rPh sb="8" eb="10">
      <t>シュウニュウ</t>
    </rPh>
    <phoneticPr fontId="2"/>
  </si>
  <si>
    <t>次の資料より、キャッシュフロー計算書を作成してください。　なお営業活動によるCFにおいては、直接法と間接法どちらも作成してください。</t>
    <rPh sb="0" eb="1">
      <t>ツギ</t>
    </rPh>
    <rPh sb="2" eb="4">
      <t>シリョウ</t>
    </rPh>
    <rPh sb="15" eb="18">
      <t>ケイサンショ</t>
    </rPh>
    <rPh sb="19" eb="21">
      <t>サクセイ</t>
    </rPh>
    <rPh sb="31" eb="33">
      <t>エイギョウ</t>
    </rPh>
    <rPh sb="33" eb="35">
      <t>カツドウ</t>
    </rPh>
    <rPh sb="46" eb="48">
      <t>チョクセツ</t>
    </rPh>
    <rPh sb="48" eb="49">
      <t>ホウ</t>
    </rPh>
    <rPh sb="50" eb="52">
      <t>カンセツ</t>
    </rPh>
    <rPh sb="52" eb="53">
      <t>ホウ</t>
    </rPh>
    <rPh sb="57" eb="59">
      <t>サクセイ</t>
    </rPh>
    <phoneticPr fontId="2"/>
  </si>
  <si>
    <t>損益計算書（当期）　（単位：千円）</t>
    <rPh sb="0" eb="2">
      <t>ソンエキ</t>
    </rPh>
    <rPh sb="2" eb="5">
      <t>ケイサンショ</t>
    </rPh>
    <rPh sb="6" eb="8">
      <t>トウキ</t>
    </rPh>
    <rPh sb="11" eb="13">
      <t>タンイ</t>
    </rPh>
    <rPh sb="14" eb="16">
      <t>センエン</t>
    </rPh>
    <phoneticPr fontId="2"/>
  </si>
  <si>
    <t>その他の資料　（単位：千円）</t>
    <rPh sb="2" eb="3">
      <t>タ</t>
    </rPh>
    <rPh sb="4" eb="6">
      <t>シリョウ</t>
    </rPh>
    <phoneticPr fontId="2"/>
  </si>
  <si>
    <t>買掛</t>
    <rPh sb="0" eb="2">
      <t>カイカケ</t>
    </rPh>
    <phoneticPr fontId="2"/>
  </si>
  <si>
    <t>前払</t>
    <rPh sb="0" eb="2">
      <t>マエバラ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</si>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</sst>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0" fillId="0" borderId="2" xfId="1" applyFont="1" applyBorder="1" applyAlignment="1">
      <alignment horizontal="right" vertical="center"/>
    </xf>
    <xf numFmtId="38" fontId="0" fillId="0" borderId="13" xfId="1" applyFont="1" applyBorder="1" applyAlignment="1">
      <alignment horizontal="right" vertical="center"/>
    </xf>
    <xf numFmtId="38" fontId="0" fillId="0" borderId="2" xfId="1" applyFont="1" applyBorder="1" applyAlignment="1">
      <alignment horizontal="right"/>
    </xf>
    <xf numFmtId="0" fontId="0" fillId="0" borderId="14" xfId="0" applyBorder="1" applyAlignment="1">
      <alignment horizontal="center" vertical="center"/>
    </xf>
    <xf numFmtId="38" fontId="0" fillId="0" borderId="0" xfId="1" applyFont="1" applyAlignment="1"/>
    <xf numFmtId="38" fontId="0" fillId="0" borderId="10" xfId="1" applyFont="1" applyBorder="1" applyAlignment="1">
      <alignment horizontal="center" vertical="center"/>
    </xf>
    <xf numFmtId="38" fontId="0" fillId="0" borderId="5" xfId="1" applyFont="1" applyBorder="1" applyAlignment="1">
      <alignment horizontal="right"/>
    </xf>
    <xf numFmtId="38" fontId="0" fillId="0" borderId="6" xfId="1" applyFont="1" applyBorder="1" applyAlignment="1">
      <alignment horizontal="right"/>
    </xf>
    <xf numFmtId="38" fontId="0" fillId="0" borderId="12" xfId="1" applyFont="1" applyBorder="1" applyAlignment="1">
      <alignment horizontal="right"/>
    </xf>
    <xf numFmtId="38" fontId="0" fillId="0" borderId="2" xfId="1" applyFont="1" applyBorder="1" applyAlignment="1">
      <alignment horizontal="center" vertical="center"/>
    </xf>
    <xf numFmtId="38" fontId="0" fillId="0" borderId="17" xfId="1" applyFont="1" applyBorder="1" applyAlignment="1">
      <alignment horizontal="right" vertical="center"/>
    </xf>
    <xf numFmtId="38" fontId="0" fillId="0" borderId="18" xfId="1" applyFont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38" fontId="0" fillId="0" borderId="6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38" fontId="0" fillId="0" borderId="15" xfId="1" applyFont="1" applyBorder="1" applyAlignment="1">
      <alignment horizontal="right" vertical="center"/>
    </xf>
    <xf numFmtId="38" fontId="0" fillId="0" borderId="1" xfId="1" applyFont="1" applyBorder="1" applyAlignment="1"/>
    <xf numFmtId="38" fontId="0" fillId="0" borderId="22" xfId="1" applyFont="1" applyBorder="1" applyAlignment="1"/>
    <xf numFmtId="38" fontId="0" fillId="0" borderId="16" xfId="1" applyFont="1" applyBorder="1" applyAlignment="1"/>
    <xf numFmtId="38" fontId="0" fillId="0" borderId="20" xfId="1" applyFont="1" applyBorder="1" applyAlignment="1"/>
    <xf numFmtId="0" fontId="0" fillId="0" borderId="0" xfId="0" applyBorder="1"/>
    <xf numFmtId="38" fontId="0" fillId="0" borderId="0" xfId="1" applyFont="1" applyBorder="1" applyAlignment="1"/>
    <xf numFmtId="0" fontId="0" fillId="0" borderId="21" xfId="0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38" fontId="0" fillId="0" borderId="0" xfId="0" applyNumberFormat="1" applyBorder="1"/>
    <xf numFmtId="38" fontId="0" fillId="2" borderId="1" xfId="0" applyNumberFormat="1" applyFill="1" applyBorder="1"/>
    <xf numFmtId="0" fontId="0" fillId="0" borderId="24" xfId="0" applyBorder="1"/>
    <xf numFmtId="0" fontId="0" fillId="0" borderId="0" xfId="0" applyFill="1" applyBorder="1"/>
    <xf numFmtId="0" fontId="0" fillId="2" borderId="1" xfId="0" applyFill="1" applyBorder="1"/>
    <xf numFmtId="38" fontId="0" fillId="2" borderId="0" xfId="1" applyFont="1" applyFill="1" applyAlignment="1"/>
    <xf numFmtId="38" fontId="0" fillId="0" borderId="0" xfId="1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38" fontId="0" fillId="2" borderId="1" xfId="0" applyNumberFormat="1" applyFill="1" applyBorder="1" applyAlignment="1">
      <alignment horizontal="right" vertical="center"/>
    </xf>
    <xf numFmtId="38" fontId="0" fillId="0" borderId="24" xfId="1" applyFont="1" applyBorder="1" applyAlignment="1"/>
    <xf numFmtId="0" fontId="0" fillId="0" borderId="25" xfId="0" applyBorder="1"/>
    <xf numFmtId="38" fontId="0" fillId="0" borderId="26" xfId="1" applyFont="1" applyBorder="1" applyAlignment="1"/>
    <xf numFmtId="0" fontId="0" fillId="0" borderId="27" xfId="0" applyBorder="1"/>
    <xf numFmtId="38" fontId="0" fillId="0" borderId="28" xfId="1" applyFont="1" applyBorder="1" applyAlignment="1"/>
    <xf numFmtId="0" fontId="0" fillId="0" borderId="29" xfId="0" applyBorder="1"/>
    <xf numFmtId="38" fontId="0" fillId="0" borderId="30" xfId="1" applyFont="1" applyBorder="1" applyAlignment="1"/>
    <xf numFmtId="38" fontId="0" fillId="3" borderId="0" xfId="1" applyFont="1" applyFill="1" applyAlignment="1"/>
    <xf numFmtId="0" fontId="0" fillId="0" borderId="0" xfId="0" applyAlignment="1"/>
    <xf numFmtId="0" fontId="0" fillId="3" borderId="1" xfId="0" applyFill="1" applyBorder="1"/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tabSelected="1" workbookViewId="0">
      <selection activeCell="D28" sqref="D28"/>
    </sheetView>
  </sheetViews>
  <sheetFormatPr defaultRowHeight="13.5" x14ac:dyDescent="0.15"/>
  <cols>
    <col min="2" max="2" width="22.875" customWidth="1"/>
    <col min="3" max="4" width="9" style="11"/>
    <col min="5" max="5" width="18.25" customWidth="1"/>
    <col min="6" max="7" width="9" style="11"/>
    <col min="10" max="10" width="20.75" customWidth="1"/>
    <col min="11" max="11" width="9" style="11"/>
  </cols>
  <sheetData>
    <row r="1" spans="2:11" x14ac:dyDescent="0.15">
      <c r="B1" s="57" t="s">
        <v>79</v>
      </c>
      <c r="C1" s="57"/>
      <c r="D1" s="57"/>
      <c r="E1" s="57"/>
      <c r="F1" s="57"/>
      <c r="G1" s="57"/>
      <c r="H1" s="57"/>
      <c r="I1" s="57"/>
      <c r="J1" s="57"/>
      <c r="K1" s="57"/>
    </row>
    <row r="3" spans="2:11" ht="14.25" thickBot="1" x14ac:dyDescent="0.2">
      <c r="B3" s="57" t="s">
        <v>4</v>
      </c>
      <c r="C3" s="57"/>
      <c r="D3" s="57"/>
      <c r="E3" s="57"/>
      <c r="F3" s="57"/>
      <c r="G3" s="57"/>
      <c r="J3" s="56" t="s">
        <v>80</v>
      </c>
      <c r="K3" s="56"/>
    </row>
    <row r="4" spans="2:11" ht="14.25" thickBot="1" x14ac:dyDescent="0.2">
      <c r="B4" s="5" t="s">
        <v>0</v>
      </c>
      <c r="C4" s="16" t="s">
        <v>1</v>
      </c>
      <c r="D4" s="12" t="s">
        <v>2</v>
      </c>
      <c r="E4" s="5" t="s">
        <v>0</v>
      </c>
      <c r="F4" s="16" t="s">
        <v>1</v>
      </c>
      <c r="G4" s="12" t="s">
        <v>2</v>
      </c>
      <c r="J4" s="31" t="s">
        <v>25</v>
      </c>
      <c r="K4" s="26">
        <v>10000</v>
      </c>
    </row>
    <row r="5" spans="2:11" ht="14.25" thickBot="1" x14ac:dyDescent="0.2">
      <c r="B5" s="4" t="s">
        <v>3</v>
      </c>
      <c r="C5" s="21">
        <v>300</v>
      </c>
      <c r="D5" s="17">
        <v>100</v>
      </c>
      <c r="E5" s="2" t="s">
        <v>13</v>
      </c>
      <c r="F5" s="13">
        <v>650</v>
      </c>
      <c r="G5" s="13">
        <v>630</v>
      </c>
      <c r="J5" s="32" t="s">
        <v>26</v>
      </c>
      <c r="K5" s="28">
        <v>7500</v>
      </c>
    </row>
    <row r="6" spans="2:11" x14ac:dyDescent="0.15">
      <c r="B6" s="3" t="s">
        <v>5</v>
      </c>
      <c r="C6" s="22">
        <v>480</v>
      </c>
      <c r="D6" s="18">
        <v>650</v>
      </c>
      <c r="E6" s="3" t="s">
        <v>14</v>
      </c>
      <c r="F6" s="14">
        <v>20</v>
      </c>
      <c r="G6" s="14">
        <v>30</v>
      </c>
      <c r="J6" s="32" t="s">
        <v>27</v>
      </c>
      <c r="K6" s="27">
        <f>K4-K5</f>
        <v>2500</v>
      </c>
    </row>
    <row r="7" spans="2:11" x14ac:dyDescent="0.15">
      <c r="B7" s="3" t="s">
        <v>6</v>
      </c>
      <c r="C7" s="22">
        <v>-30</v>
      </c>
      <c r="D7" s="18">
        <v>-35</v>
      </c>
      <c r="E7" s="3" t="s">
        <v>15</v>
      </c>
      <c r="F7" s="14">
        <v>10</v>
      </c>
      <c r="G7" s="14">
        <v>20</v>
      </c>
      <c r="J7" s="32" t="s">
        <v>28</v>
      </c>
      <c r="K7" s="27"/>
    </row>
    <row r="8" spans="2:11" x14ac:dyDescent="0.15">
      <c r="B8" s="3" t="s">
        <v>7</v>
      </c>
      <c r="C8" s="22">
        <v>780</v>
      </c>
      <c r="D8" s="18">
        <v>1100</v>
      </c>
      <c r="E8" s="3" t="s">
        <v>16</v>
      </c>
      <c r="F8" s="14">
        <v>40</v>
      </c>
      <c r="G8" s="14">
        <v>20</v>
      </c>
      <c r="J8" s="32" t="s">
        <v>29</v>
      </c>
      <c r="K8" s="27">
        <v>500</v>
      </c>
    </row>
    <row r="9" spans="2:11" x14ac:dyDescent="0.15">
      <c r="B9" s="3" t="s">
        <v>8</v>
      </c>
      <c r="C9" s="22">
        <v>30</v>
      </c>
      <c r="D9" s="18">
        <v>10</v>
      </c>
      <c r="E9" s="3" t="s">
        <v>17</v>
      </c>
      <c r="F9" s="14">
        <v>700</v>
      </c>
      <c r="G9" s="14">
        <v>800</v>
      </c>
      <c r="J9" s="32" t="s">
        <v>30</v>
      </c>
      <c r="K9" s="27">
        <v>300</v>
      </c>
    </row>
    <row r="10" spans="2:11" x14ac:dyDescent="0.15">
      <c r="B10" s="3" t="s">
        <v>9</v>
      </c>
      <c r="C10" s="22">
        <v>10</v>
      </c>
      <c r="D10" s="18">
        <v>5</v>
      </c>
      <c r="E10" s="3" t="s">
        <v>18</v>
      </c>
      <c r="F10" s="14">
        <v>1800</v>
      </c>
      <c r="G10" s="14">
        <v>2000</v>
      </c>
      <c r="J10" s="34" t="s">
        <v>42</v>
      </c>
      <c r="K10" s="27">
        <v>5</v>
      </c>
    </row>
    <row r="11" spans="2:11" ht="14.25" thickBot="1" x14ac:dyDescent="0.2">
      <c r="B11" s="3" t="s">
        <v>10</v>
      </c>
      <c r="C11" s="22">
        <v>20</v>
      </c>
      <c r="D11" s="18">
        <v>30</v>
      </c>
      <c r="E11" s="3" t="s">
        <v>24</v>
      </c>
      <c r="F11" s="14">
        <v>150</v>
      </c>
      <c r="G11" s="14">
        <v>150</v>
      </c>
      <c r="J11" s="32" t="s">
        <v>31</v>
      </c>
      <c r="K11" s="28">
        <v>1000</v>
      </c>
    </row>
    <row r="12" spans="2:11" x14ac:dyDescent="0.15">
      <c r="B12" s="3" t="s">
        <v>11</v>
      </c>
      <c r="C12" s="22">
        <v>2500</v>
      </c>
      <c r="D12" s="18">
        <v>3000</v>
      </c>
      <c r="E12" s="3" t="s">
        <v>19</v>
      </c>
      <c r="F12" s="14">
        <v>300</v>
      </c>
      <c r="G12" s="14">
        <v>310</v>
      </c>
      <c r="J12" s="32" t="s">
        <v>32</v>
      </c>
      <c r="K12" s="27">
        <f>K6-K8-K9-K11-K10</f>
        <v>695</v>
      </c>
    </row>
    <row r="13" spans="2:11" x14ac:dyDescent="0.15">
      <c r="B13" s="6" t="s">
        <v>12</v>
      </c>
      <c r="C13" s="23">
        <v>550</v>
      </c>
      <c r="D13" s="19">
        <v>280</v>
      </c>
      <c r="E13" s="3" t="s">
        <v>20</v>
      </c>
      <c r="F13" s="15">
        <v>850</v>
      </c>
      <c r="G13" s="15">
        <v>900</v>
      </c>
      <c r="J13" s="32" t="s">
        <v>33</v>
      </c>
      <c r="K13" s="27"/>
    </row>
    <row r="14" spans="2:11" ht="14.25" thickBot="1" x14ac:dyDescent="0.2">
      <c r="B14" s="10"/>
      <c r="C14" s="24"/>
      <c r="D14" s="20"/>
      <c r="E14" s="6" t="s">
        <v>23</v>
      </c>
      <c r="F14" s="15">
        <v>120</v>
      </c>
      <c r="G14" s="15">
        <v>280</v>
      </c>
      <c r="J14" s="32" t="s">
        <v>35</v>
      </c>
      <c r="K14" s="27">
        <v>50</v>
      </c>
    </row>
    <row r="15" spans="2:11" ht="14.25" thickBot="1" x14ac:dyDescent="0.2">
      <c r="B15" s="5" t="s">
        <v>21</v>
      </c>
      <c r="C15" s="7">
        <f>SUM(C5:C13)</f>
        <v>4640</v>
      </c>
      <c r="D15" s="8">
        <f>SUM(D5:D13)</f>
        <v>5140</v>
      </c>
      <c r="E15" s="5" t="s">
        <v>22</v>
      </c>
      <c r="F15" s="9">
        <f>SUM(F5:F14)</f>
        <v>4640</v>
      </c>
      <c r="G15" s="9">
        <f>SUM(G5:G14)</f>
        <v>5140</v>
      </c>
      <c r="J15" s="32" t="s">
        <v>34</v>
      </c>
      <c r="K15" s="27"/>
    </row>
    <row r="16" spans="2:11" ht="14.25" thickBot="1" x14ac:dyDescent="0.2">
      <c r="J16" s="32" t="s">
        <v>36</v>
      </c>
      <c r="K16" s="28">
        <v>80</v>
      </c>
    </row>
    <row r="17" spans="2:11" x14ac:dyDescent="0.15">
      <c r="B17" s="58" t="s">
        <v>59</v>
      </c>
      <c r="C17" s="58"/>
      <c r="D17" s="58"/>
      <c r="E17" s="58"/>
      <c r="F17" s="58"/>
      <c r="G17" s="58"/>
      <c r="J17" s="32" t="s">
        <v>37</v>
      </c>
      <c r="K17" s="27">
        <f>K12+K14-K16</f>
        <v>665</v>
      </c>
    </row>
    <row r="18" spans="2:11" ht="14.25" thickBot="1" x14ac:dyDescent="0.2">
      <c r="B18" s="59" t="s">
        <v>60</v>
      </c>
      <c r="C18" s="59"/>
      <c r="D18" s="59"/>
      <c r="E18" s="59"/>
      <c r="F18" s="59"/>
      <c r="G18" s="59"/>
      <c r="J18" s="32" t="s">
        <v>38</v>
      </c>
      <c r="K18" s="28">
        <v>270</v>
      </c>
    </row>
    <row r="19" spans="2:11" ht="14.25" thickBot="1" x14ac:dyDescent="0.2">
      <c r="J19" s="33" t="s">
        <v>39</v>
      </c>
      <c r="K19" s="28">
        <f>K17-K18</f>
        <v>395</v>
      </c>
    </row>
    <row r="21" spans="2:11" ht="14.25" thickBot="1" x14ac:dyDescent="0.2">
      <c r="B21" s="56" t="s">
        <v>81</v>
      </c>
      <c r="C21" s="56"/>
      <c r="D21" s="54"/>
    </row>
    <row r="22" spans="2:11" x14ac:dyDescent="0.15">
      <c r="B22" s="47" t="s">
        <v>61</v>
      </c>
      <c r="C22" s="48">
        <v>175</v>
      </c>
    </row>
    <row r="23" spans="2:11" x14ac:dyDescent="0.15">
      <c r="B23" s="49" t="s">
        <v>58</v>
      </c>
      <c r="C23" s="50">
        <v>10</v>
      </c>
    </row>
    <row r="24" spans="2:11" ht="14.25" thickBot="1" x14ac:dyDescent="0.2">
      <c r="B24" s="51" t="s">
        <v>62</v>
      </c>
      <c r="C24" s="52">
        <v>50</v>
      </c>
    </row>
  </sheetData>
  <mergeCells count="6">
    <mergeCell ref="B21:C21"/>
    <mergeCell ref="B3:G3"/>
    <mergeCell ref="B17:G17"/>
    <mergeCell ref="B18:G18"/>
    <mergeCell ref="B1:K1"/>
    <mergeCell ref="J3:K3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activeCell="K23" sqref="K23"/>
    </sheetView>
  </sheetViews>
  <sheetFormatPr defaultRowHeight="13.5" x14ac:dyDescent="0.15"/>
  <cols>
    <col min="2" max="2" width="31.125" customWidth="1"/>
    <col min="3" max="3" width="9" style="11"/>
    <col min="5" max="5" width="23.25" customWidth="1"/>
    <col min="6" max="6" width="9" style="11"/>
    <col min="15" max="15" width="22.625" customWidth="1"/>
    <col min="17" max="17" width="9" style="11"/>
  </cols>
  <sheetData>
    <row r="1" spans="1:21" x14ac:dyDescent="0.15">
      <c r="E1" s="29"/>
      <c r="F1" s="30"/>
      <c r="G1" s="29"/>
      <c r="H1" s="29"/>
      <c r="I1" s="29"/>
      <c r="J1" s="29"/>
      <c r="K1" s="29"/>
    </row>
    <row r="2" spans="1:21" x14ac:dyDescent="0.15">
      <c r="A2" s="60" t="s">
        <v>63</v>
      </c>
      <c r="B2" t="s">
        <v>65</v>
      </c>
      <c r="D2" s="60" t="s">
        <v>64</v>
      </c>
      <c r="E2" t="s">
        <v>51</v>
      </c>
      <c r="G2" s="29"/>
      <c r="H2" s="29"/>
      <c r="I2" s="29"/>
      <c r="J2" s="29"/>
      <c r="K2" s="29"/>
    </row>
    <row r="3" spans="1:21" x14ac:dyDescent="0.15">
      <c r="A3" s="60"/>
      <c r="B3" t="s">
        <v>40</v>
      </c>
      <c r="C3" s="11">
        <v>665</v>
      </c>
      <c r="D3" s="60"/>
      <c r="E3" t="s">
        <v>53</v>
      </c>
      <c r="F3" s="11">
        <v>9830</v>
      </c>
      <c r="G3" s="42"/>
      <c r="I3" s="11"/>
      <c r="J3" s="11"/>
      <c r="L3" s="11"/>
      <c r="M3" s="30"/>
      <c r="N3" s="35"/>
      <c r="O3" s="30"/>
    </row>
    <row r="4" spans="1:21" x14ac:dyDescent="0.15">
      <c r="A4" s="60"/>
      <c r="B4" t="s">
        <v>41</v>
      </c>
      <c r="C4" s="11">
        <v>300</v>
      </c>
      <c r="D4" s="60"/>
      <c r="E4" t="s">
        <v>54</v>
      </c>
      <c r="F4" s="11">
        <v>-7850</v>
      </c>
      <c r="G4" s="20"/>
      <c r="H4" t="s">
        <v>48</v>
      </c>
      <c r="I4" s="11"/>
      <c r="J4" s="11"/>
      <c r="K4" t="s">
        <v>49</v>
      </c>
      <c r="L4" s="11"/>
      <c r="M4" s="30"/>
      <c r="N4" s="35"/>
      <c r="O4" s="30"/>
    </row>
    <row r="5" spans="1:21" x14ac:dyDescent="0.15">
      <c r="A5" s="60"/>
      <c r="B5" t="s">
        <v>43</v>
      </c>
      <c r="C5" s="11">
        <v>5</v>
      </c>
      <c r="D5" s="60"/>
      <c r="E5" t="s">
        <v>55</v>
      </c>
      <c r="F5" s="11">
        <v>-500</v>
      </c>
      <c r="G5" s="20"/>
      <c r="H5" s="43">
        <v>10</v>
      </c>
      <c r="I5" s="44">
        <v>5</v>
      </c>
      <c r="J5" s="11"/>
      <c r="K5" s="1">
        <v>30</v>
      </c>
      <c r="L5" s="25">
        <v>10</v>
      </c>
      <c r="M5" s="30"/>
      <c r="N5" s="35"/>
      <c r="O5" s="30"/>
    </row>
    <row r="6" spans="1:21" ht="14.25" thickBot="1" x14ac:dyDescent="0.2">
      <c r="A6" s="60"/>
      <c r="B6" s="35" t="s">
        <v>35</v>
      </c>
      <c r="C6" s="11">
        <v>-50</v>
      </c>
      <c r="D6" s="60"/>
      <c r="E6" s="38" t="s">
        <v>56</v>
      </c>
      <c r="F6" s="46">
        <v>-1000</v>
      </c>
      <c r="G6" s="20"/>
      <c r="H6" s="43">
        <v>20</v>
      </c>
      <c r="I6" s="43">
        <v>40</v>
      </c>
      <c r="J6" s="29"/>
      <c r="K6" s="1">
        <v>30</v>
      </c>
      <c r="L6" s="1">
        <v>20</v>
      </c>
      <c r="M6" s="29"/>
      <c r="N6" s="35"/>
      <c r="O6" s="30"/>
    </row>
    <row r="7" spans="1:21" x14ac:dyDescent="0.15">
      <c r="A7" s="60"/>
      <c r="B7" s="35" t="s">
        <v>36</v>
      </c>
      <c r="C7" s="11">
        <v>80</v>
      </c>
      <c r="D7" s="60"/>
      <c r="E7" t="s">
        <v>47</v>
      </c>
      <c r="F7" s="53">
        <f>SUM(F3:F6)</f>
        <v>480</v>
      </c>
      <c r="G7" s="20"/>
      <c r="H7" s="43">
        <v>50</v>
      </c>
      <c r="I7" s="45">
        <f>H5+H6+H7-I5-I6</f>
        <v>35</v>
      </c>
      <c r="J7" s="29"/>
      <c r="K7" s="37">
        <f>L5+L6+L7-K5-K6</f>
        <v>50</v>
      </c>
      <c r="L7" s="1">
        <v>80</v>
      </c>
      <c r="M7" s="29"/>
    </row>
    <row r="8" spans="1:21" x14ac:dyDescent="0.15">
      <c r="A8" s="60"/>
      <c r="B8" t="s">
        <v>44</v>
      </c>
      <c r="C8" s="11">
        <f>問題!C6-問題!D6</f>
        <v>-170</v>
      </c>
      <c r="D8" s="60"/>
      <c r="E8" t="s">
        <v>48</v>
      </c>
      <c r="F8" s="11">
        <v>35</v>
      </c>
      <c r="G8" s="20"/>
      <c r="H8" s="29"/>
      <c r="I8" s="29"/>
      <c r="J8" s="29"/>
      <c r="K8" s="29"/>
      <c r="L8" s="36"/>
      <c r="M8" s="29"/>
    </row>
    <row r="9" spans="1:21" x14ac:dyDescent="0.15">
      <c r="A9" s="60"/>
      <c r="B9" t="s">
        <v>45</v>
      </c>
      <c r="C9" s="11">
        <f>問題!C8-問題!D8</f>
        <v>-320</v>
      </c>
      <c r="D9" s="60"/>
      <c r="E9" t="s">
        <v>49</v>
      </c>
      <c r="F9" s="11">
        <v>-50</v>
      </c>
      <c r="G9" s="20"/>
      <c r="H9" s="29"/>
      <c r="I9" s="29"/>
      <c r="J9" s="29"/>
      <c r="K9" s="29"/>
      <c r="L9" s="29"/>
      <c r="M9" s="29"/>
    </row>
    <row r="10" spans="1:21" ht="14.25" thickBot="1" x14ac:dyDescent="0.2">
      <c r="A10" s="60"/>
      <c r="B10" t="s">
        <v>57</v>
      </c>
      <c r="C10" s="11">
        <f>問題!G5-問題!F5</f>
        <v>-20</v>
      </c>
      <c r="D10" s="60"/>
      <c r="E10" s="38" t="s">
        <v>50</v>
      </c>
      <c r="F10" s="46">
        <v>-260</v>
      </c>
      <c r="G10" s="20"/>
      <c r="H10" s="29" t="s">
        <v>50</v>
      </c>
      <c r="I10" s="29"/>
      <c r="J10" s="29"/>
      <c r="K10" t="s">
        <v>53</v>
      </c>
      <c r="L10" s="29"/>
      <c r="M10" s="29" t="s">
        <v>6</v>
      </c>
    </row>
    <row r="11" spans="1:21" ht="14.25" thickBot="1" x14ac:dyDescent="0.2">
      <c r="A11" s="60"/>
      <c r="B11" s="38" t="s">
        <v>46</v>
      </c>
      <c r="C11" s="46">
        <f>問題!C11-問題!D11</f>
        <v>-10</v>
      </c>
      <c r="D11" s="60"/>
      <c r="E11" s="39" t="s">
        <v>52</v>
      </c>
      <c r="F11" s="41">
        <f>SUM(F7:F10)</f>
        <v>205</v>
      </c>
      <c r="G11" s="20"/>
      <c r="H11" s="1">
        <v>20</v>
      </c>
      <c r="I11" s="1">
        <v>10</v>
      </c>
      <c r="J11" s="29"/>
      <c r="K11" s="1">
        <v>480</v>
      </c>
      <c r="L11" s="1">
        <v>650</v>
      </c>
      <c r="M11" s="1">
        <v>-30</v>
      </c>
      <c r="N11" s="1">
        <v>-35</v>
      </c>
    </row>
    <row r="12" spans="1:21" x14ac:dyDescent="0.15">
      <c r="A12" s="60"/>
      <c r="B12" t="s">
        <v>47</v>
      </c>
      <c r="C12" s="53">
        <f>SUM(C3:C11)</f>
        <v>480</v>
      </c>
      <c r="E12" s="29"/>
      <c r="F12" s="42"/>
      <c r="G12" s="20"/>
      <c r="H12" s="40">
        <f>I12+I11-H11</f>
        <v>260</v>
      </c>
      <c r="I12" s="1">
        <v>270</v>
      </c>
      <c r="J12" s="29"/>
      <c r="K12" s="1">
        <v>10000</v>
      </c>
      <c r="L12" s="40">
        <f>K12+K11-L11</f>
        <v>9830</v>
      </c>
      <c r="M12" s="1">
        <f>N11+N12-M11</f>
        <v>0</v>
      </c>
      <c r="N12" s="1">
        <v>5</v>
      </c>
    </row>
    <row r="13" spans="1:21" x14ac:dyDescent="0.15">
      <c r="A13" s="60"/>
      <c r="B13" t="s">
        <v>48</v>
      </c>
      <c r="C13" s="11">
        <v>35</v>
      </c>
      <c r="E13" s="29"/>
      <c r="F13" s="42"/>
      <c r="G13" s="20"/>
      <c r="H13" s="29"/>
      <c r="I13" s="29"/>
      <c r="J13" s="29"/>
      <c r="K13" s="29"/>
    </row>
    <row r="14" spans="1:21" x14ac:dyDescent="0.15">
      <c r="A14" s="60"/>
      <c r="B14" t="s">
        <v>49</v>
      </c>
      <c r="C14" s="11">
        <v>-50</v>
      </c>
      <c r="E14" s="29"/>
      <c r="F14" s="42"/>
      <c r="G14" s="20"/>
      <c r="H14" s="29"/>
      <c r="I14" s="29"/>
      <c r="J14" s="29"/>
      <c r="K14" t="s">
        <v>54</v>
      </c>
    </row>
    <row r="15" spans="1:21" ht="14.25" thickBot="1" x14ac:dyDescent="0.2">
      <c r="A15" s="60"/>
      <c r="B15" s="38" t="s">
        <v>50</v>
      </c>
      <c r="C15" s="46">
        <v>-260</v>
      </c>
      <c r="G15" s="11"/>
      <c r="J15" t="s">
        <v>82</v>
      </c>
      <c r="K15" s="1">
        <v>630</v>
      </c>
      <c r="L15" s="1">
        <v>650</v>
      </c>
      <c r="M15" s="1">
        <v>780</v>
      </c>
      <c r="N15" s="1">
        <v>1100</v>
      </c>
    </row>
    <row r="16" spans="1:21" x14ac:dyDescent="0.15">
      <c r="A16" s="60"/>
      <c r="B16" s="39" t="s">
        <v>52</v>
      </c>
      <c r="C16" s="41">
        <f>SUM(C12:C15)</f>
        <v>205</v>
      </c>
      <c r="J16" t="s">
        <v>83</v>
      </c>
      <c r="K16" s="1">
        <v>20</v>
      </c>
      <c r="L16" s="1">
        <v>30</v>
      </c>
      <c r="M16" s="1">
        <f>N15+N16-M15</f>
        <v>7820</v>
      </c>
      <c r="N16" s="1">
        <v>7500</v>
      </c>
      <c r="U16" s="29"/>
    </row>
    <row r="17" spans="2:21" x14ac:dyDescent="0.15">
      <c r="K17" s="40">
        <f>L15+L16+L17-K15-K16</f>
        <v>7850</v>
      </c>
      <c r="L17" s="1">
        <f>M16</f>
        <v>7820</v>
      </c>
      <c r="U17" s="29"/>
    </row>
    <row r="18" spans="2:21" x14ac:dyDescent="0.15">
      <c r="B18" s="39" t="s">
        <v>66</v>
      </c>
      <c r="H18" t="s">
        <v>75</v>
      </c>
      <c r="L18" s="11"/>
      <c r="U18" s="29"/>
    </row>
    <row r="19" spans="2:21" x14ac:dyDescent="0.15">
      <c r="B19" t="s">
        <v>70</v>
      </c>
      <c r="C19" s="11">
        <v>-800</v>
      </c>
      <c r="H19" s="1">
        <v>2500</v>
      </c>
      <c r="I19" s="1">
        <v>3000</v>
      </c>
      <c r="U19" s="29"/>
    </row>
    <row r="20" spans="2:21" ht="14.25" thickBot="1" x14ac:dyDescent="0.2">
      <c r="B20" s="38" t="s">
        <v>71</v>
      </c>
      <c r="C20" s="46">
        <v>270</v>
      </c>
      <c r="H20" s="40">
        <v>800</v>
      </c>
      <c r="I20" s="1">
        <v>300</v>
      </c>
    </row>
    <row r="21" spans="2:21" x14ac:dyDescent="0.15">
      <c r="B21" t="s">
        <v>67</v>
      </c>
      <c r="C21" s="11">
        <f>C19+C20</f>
        <v>-530</v>
      </c>
    </row>
    <row r="22" spans="2:21" x14ac:dyDescent="0.15">
      <c r="H22" t="s">
        <v>76</v>
      </c>
    </row>
    <row r="23" spans="2:21" x14ac:dyDescent="0.15">
      <c r="B23" t="s">
        <v>68</v>
      </c>
      <c r="H23" s="1">
        <v>550</v>
      </c>
      <c r="I23" s="55">
        <v>280</v>
      </c>
    </row>
    <row r="24" spans="2:21" x14ac:dyDescent="0.15">
      <c r="B24" t="s">
        <v>77</v>
      </c>
      <c r="C24" s="11">
        <v>100</v>
      </c>
      <c r="H24" s="1">
        <v>0</v>
      </c>
      <c r="I24" s="40">
        <v>270</v>
      </c>
    </row>
    <row r="25" spans="2:21" x14ac:dyDescent="0.15">
      <c r="B25" t="s">
        <v>78</v>
      </c>
      <c r="C25" s="11">
        <v>200</v>
      </c>
    </row>
    <row r="26" spans="2:21" ht="14.25" thickBot="1" x14ac:dyDescent="0.2">
      <c r="B26" s="38" t="s">
        <v>61</v>
      </c>
      <c r="C26" s="46">
        <v>-175</v>
      </c>
      <c r="H26" t="s">
        <v>84</v>
      </c>
    </row>
    <row r="27" spans="2:21" x14ac:dyDescent="0.15">
      <c r="B27" t="s">
        <v>69</v>
      </c>
      <c r="C27" s="11">
        <f>C24+C25+C26</f>
        <v>125</v>
      </c>
      <c r="H27" s="1">
        <v>800</v>
      </c>
      <c r="I27" s="1">
        <v>700</v>
      </c>
    </row>
    <row r="28" spans="2:21" x14ac:dyDescent="0.15">
      <c r="H28" s="1">
        <v>0</v>
      </c>
      <c r="I28" s="40">
        <v>100</v>
      </c>
    </row>
    <row r="29" spans="2:21" x14ac:dyDescent="0.15">
      <c r="B29" t="s">
        <v>72</v>
      </c>
      <c r="C29" s="11">
        <f>C16+C21+C27</f>
        <v>-200</v>
      </c>
    </row>
    <row r="30" spans="2:21" x14ac:dyDescent="0.15">
      <c r="B30" t="s">
        <v>73</v>
      </c>
      <c r="C30" s="11">
        <v>300</v>
      </c>
    </row>
    <row r="31" spans="2:21" x14ac:dyDescent="0.15">
      <c r="B31" t="s">
        <v>74</v>
      </c>
      <c r="C31" s="11">
        <v>100</v>
      </c>
    </row>
  </sheetData>
  <mergeCells count="2">
    <mergeCell ref="A2:A16"/>
    <mergeCell ref="D2:D11"/>
  </mergeCells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問題</vt:lpstr>
      <vt:lpstr>解答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2014-09-10T07:56:41Z</dcterms:modified>
</cp:coreProperties>
</file>